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<sst xmlns="http://schemas.openxmlformats.org/spreadsheetml/2006/main" count="31" uniqueCount="31">
  <si>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</si>
  <si>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</si>
  <si>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</si>
  <si>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</si>
  <si>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</si>
  <si>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</si>
  <si>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</si>
  <si>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</si>
  <si>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</si>
  <si>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</si>
  <si>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</si>
  <si>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</si>
  <si>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</si>
  <si>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</si>
  <si>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</si>
  <si>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</si>
  <si>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</si>
  <si>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</si>
  <si>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</si>
  <si>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</si>
  <si>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</si>
  <si>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</si>
  <si>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</si>
  <si>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</si>
  <si>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</si>
  <si>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</si>
  <si>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</si>
  <si>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</si>
  <si>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3655,00 - ремонт отопительной  системы (подвал).</t>
  </si>
  <si>
    <t>639,00 - ремонт трубопровода ХВС (смежный стояк).</t>
  </si>
  <si>
    <t>1980,00 - стенд информационный.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</si>
</sst>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12" sqref="E1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1915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ул.Парковая д. 6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1240.54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-44243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2771.83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3076.78</v>
      </c>
      <c r="D12" s="6">
        <f>VLOOKUP(A1,'[1]2021'!$A$1:$AH$101,19,0)</f>
        <v>1980</v>
      </c>
      <c r="E12" s="8" t="s">
        <v>30</v>
      </c>
    </row>
    <row r="13" spans="1:5" ht="15.75">
      <c r="A13" s="3">
        <v>3</v>
      </c>
      <c r="B13" s="10" t="s">
        <v>6</v>
      </c>
      <c r="C13" s="6">
        <f>VLOOKUP(A1,'[1]2021'!$A$1:$AH$101,7,0)</f>
        <v>3416.89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2914.91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3001.81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2560.08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3152.1800000000003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3012.01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3094.66</v>
      </c>
      <c r="D19" s="6">
        <f>VLOOKUP(A1,'[1]2021'!$A$1:$AH$101,26,0)</f>
        <v>0</v>
      </c>
      <c r="E19" s="8"/>
    </row>
    <row r="20" spans="1:5" ht="31.5">
      <c r="A20" s="3">
        <v>10</v>
      </c>
      <c r="B20" s="10" t="s">
        <v>13</v>
      </c>
      <c r="C20" s="6">
        <f>VLOOKUP(A1,'[1]2021'!$A$1:$AH$101,14,0)</f>
        <v>3166.66</v>
      </c>
      <c r="D20" s="6">
        <f>VLOOKUP(A1,'[1]2021'!$A$1:$AH$101,27,0)</f>
        <v>639</v>
      </c>
      <c r="E20" s="8" t="s">
        <v>29</v>
      </c>
    </row>
    <row r="21" spans="1:5" ht="16.5" customHeight="1">
      <c r="A21" s="3">
        <v>11</v>
      </c>
      <c r="B21" s="10" t="s">
        <v>14</v>
      </c>
      <c r="C21" s="6">
        <f>VLOOKUP(A1,'[1]2021'!$A$1:$AH$101,15,0)</f>
        <v>3362.05</v>
      </c>
      <c r="D21" s="6">
        <f>VLOOKUP(A1,'[1]2021'!$A$1:$AH$101,28,0)</f>
        <v>0</v>
      </c>
      <c r="E21" s="8"/>
    </row>
    <row r="22" spans="1:5" ht="31.5">
      <c r="A22" s="3">
        <v>12</v>
      </c>
      <c r="B22" s="10" t="s">
        <v>15</v>
      </c>
      <c r="C22" s="6">
        <f>VLOOKUP(A1,'[1]2021'!$A$1:$AH$101,16,0)</f>
        <v>3678.06</v>
      </c>
      <c r="D22" s="6">
        <f>VLOOKUP(A1,'[1]2021'!$A$1:$AH$101,29,0)</f>
        <v>3655</v>
      </c>
      <c r="E22" s="8" t="s">
        <v>28</v>
      </c>
    </row>
    <row r="23" spans="1:5" ht="15.75">
      <c r="A23" s="23" t="s">
        <v>16</v>
      </c>
      <c r="B23" s="24"/>
      <c r="C23" s="7">
        <f>SUM(C11:C22)</f>
        <v>37207.92</v>
      </c>
      <c r="D23" s="7">
        <f>SUM(D11:D22)</f>
        <v>6274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-13309.080000000002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2022-02-09T06:31:28Z</dcterms:modified>
  <cp:category/>
  <cp:version/>
  <cp:contentType/>
  <cp:contentStatus/>
</cp:coreProperties>
</file>